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 activeTab="1"/>
  </bookViews>
  <sheets>
    <sheet name="총괄표" sheetId="2" r:id="rId1"/>
    <sheet name="어린이도서(4차)" sheetId="1" r:id="rId2"/>
  </sheets>
  <definedNames>
    <definedName name="_xlnm.Print_Area" localSheetId="1">'어린이도서(4차)'!$A$1:$E$71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2" l="1"/>
  <c r="H16" i="2" l="1"/>
  <c r="H15" i="2"/>
  <c r="H14" i="2"/>
  <c r="H13" i="2"/>
  <c r="H12" i="2"/>
  <c r="H10" i="2"/>
  <c r="H7" i="2"/>
  <c r="D7" i="2" l="1"/>
  <c r="H9" i="2"/>
  <c r="H8" i="2"/>
  <c r="I6" i="2"/>
  <c r="H6" i="2"/>
  <c r="G6" i="2" l="1"/>
  <c r="C15" i="2"/>
  <c r="C10" i="2"/>
  <c r="C9" i="2"/>
  <c r="C14" i="2"/>
  <c r="D15" i="2"/>
  <c r="D16" i="2"/>
  <c r="C16" i="2"/>
  <c r="D14" i="2"/>
  <c r="D13" i="2"/>
  <c r="C13" i="2"/>
  <c r="D12" i="2"/>
  <c r="C12" i="2"/>
  <c r="D11" i="2"/>
  <c r="C11" i="2"/>
  <c r="D10" i="2"/>
  <c r="D9" i="2"/>
  <c r="C8" i="2"/>
  <c r="D8" i="2"/>
  <c r="C7" i="2"/>
  <c r="F6" i="2"/>
  <c r="D6" i="2" l="1"/>
  <c r="E12" i="2" s="1"/>
  <c r="C6" i="2"/>
  <c r="E13" i="2" l="1"/>
  <c r="E10" i="2"/>
  <c r="E7" i="2"/>
  <c r="E11" i="2"/>
  <c r="E9" i="2"/>
  <c r="E8" i="2"/>
  <c r="E15" i="2"/>
  <c r="E14" i="2"/>
  <c r="E16" i="2"/>
  <c r="E6" i="2" l="1"/>
</calcChain>
</file>

<file path=xl/sharedStrings.xml><?xml version="1.0" encoding="utf-8"?>
<sst xmlns="http://schemas.openxmlformats.org/spreadsheetml/2006/main" count="241" uniqueCount="210">
  <si>
    <t>기술과학</t>
  </si>
  <si>
    <t>자연과학</t>
  </si>
  <si>
    <t>사회과학</t>
  </si>
  <si>
    <t>합      계</t>
    <phoneticPr fontId="1" type="noConversion"/>
  </si>
  <si>
    <t>출판사</t>
  </si>
  <si>
    <t>연번</t>
    <phoneticPr fontId="1" type="noConversion"/>
  </si>
  <si>
    <t>문학동네</t>
  </si>
  <si>
    <t>서명</t>
    <phoneticPr fontId="2" type="noConversion"/>
  </si>
  <si>
    <t>저자</t>
    <phoneticPr fontId="3" type="noConversion"/>
  </si>
  <si>
    <t>위즈덤하우스</t>
  </si>
  <si>
    <t>2026년 정보도서관 도서구입 총괄표</t>
    <phoneticPr fontId="3" type="noConversion"/>
  </si>
  <si>
    <t>(단위: 권, 원)</t>
  </si>
  <si>
    <t>분      류</t>
  </si>
  <si>
    <t>합     계</t>
  </si>
  <si>
    <t>일  반  서(누적)</t>
  </si>
  <si>
    <t>아  동  서(누적)</t>
  </si>
  <si>
    <t>금  액</t>
  </si>
  <si>
    <t>권  수</t>
  </si>
  <si>
    <t>비  율</t>
  </si>
  <si>
    <t>합      계</t>
  </si>
  <si>
    <t>총      류</t>
  </si>
  <si>
    <t>철      학</t>
  </si>
  <si>
    <t>종      교</t>
  </si>
  <si>
    <t>예      술</t>
  </si>
  <si>
    <t>언      어</t>
  </si>
  <si>
    <t>문      학</t>
  </si>
  <si>
    <t>역      사</t>
  </si>
  <si>
    <t>포레스트북스</t>
  </si>
  <si>
    <t>창비</t>
  </si>
  <si>
    <t>2026. 7. 14. 기준</t>
    <phoneticPr fontId="1" type="noConversion"/>
  </si>
  <si>
    <t>쉽게 읽고 보는 위대한 질문 도감 - 세상을 바꾼 80개의 질문으로 키우는 초등 문해력</t>
  </si>
  <si>
    <t>Go Go 카카오프렌즈 안전을 부탁해! 5 : 폭우 - 서바이벌 과학 학습만화</t>
  </si>
  <si>
    <t>정승제의 수학 대모험 3 - 곱셈과 나눗셈 : 내 이름은 요리왕</t>
  </si>
  <si>
    <t>빨간내복야코 안 읽으면 완전 위험한 과학책 5 - 지구 운명이 위기</t>
  </si>
  <si>
    <t>빨간내복야코 안 읽으면 완전 위험한 과학책 4 - 학교 평화가 위기</t>
  </si>
  <si>
    <t>원소 원정대 - 118개 캐릭터로 마스터하는 주기율표 공략집</t>
  </si>
  <si>
    <t>이다의 날마다 자연관찰 - 어린이를 위한 자연관찰 그림일기</t>
  </si>
  <si>
    <t>DK 물속 생물의 신비 - 100가지 사진으로 보는</t>
  </si>
  <si>
    <t>흔한남매의 흔한 호기심 15 - 일상에서 만나는 과학 상식</t>
  </si>
  <si>
    <t>의사 어벤저스 26 : 척추 질환, 바르게 행동하라! - 어린이 의학 동화</t>
  </si>
  <si>
    <t>위기 탈출 도감 2</t>
  </si>
  <si>
    <t>위기 탈출 도감 3</t>
  </si>
  <si>
    <t>몸속을 비춰봐! 1 - 몸속은 어떻게 생겼을까?</t>
  </si>
  <si>
    <t>너무 졸려 묻지 못한 잠에 대한 모든 것</t>
  </si>
  <si>
    <t>축구 월클 도감 - 어제도 오늘도 레전드 50</t>
  </si>
  <si>
    <t>마법천자문 71 - 승패를 가른다! 승부(勝負)</t>
  </si>
  <si>
    <t>애기밭</t>
  </si>
  <si>
    <t>만희네 꽃밭</t>
  </si>
  <si>
    <t>불꽃놀이 - 2026 칼데콧 수상작</t>
  </si>
  <si>
    <t>만희네 집 - 30주년 기념판</t>
  </si>
  <si>
    <t>너에게 들려주고 싶은 노래가 있어 - 제6회 사계절그림책상 대상 수상작</t>
  </si>
  <si>
    <t>고양이 해결사 깜냥 9 - 야구장의 영웅을 찾아라!</t>
  </si>
  <si>
    <t>그렇다니까 상상 사전 1</t>
  </si>
  <si>
    <t>수국 찻집</t>
  </si>
  <si>
    <t>나는 절대 갑옷을 벗지 않아</t>
  </si>
  <si>
    <t>천방지축 똥냥이의 대환장 사건 1 - 복수는 달콤해</t>
  </si>
  <si>
    <t>어느 도시의 일요일 - 2026 dPICTUS 100 outstanding picturebooks</t>
  </si>
  <si>
    <t>당근 먹는 티라노와 브로콜리 먹는 프테로</t>
  </si>
  <si>
    <t>코시롱 해녀 밥상</t>
  </si>
  <si>
    <t>마음 보호 구역</t>
  </si>
  <si>
    <t>바람 관찰자</t>
  </si>
  <si>
    <t>나쁜 말이 쾅 튀어나왔어!</t>
  </si>
  <si>
    <t>나는 아주 작은 선이었습니다</t>
  </si>
  <si>
    <t>뛰었다</t>
  </si>
  <si>
    <t>앗! 서커스</t>
  </si>
  <si>
    <t>깨지면 안 돼!</t>
  </si>
  <si>
    <t>신비한 물물 교환소 토마토마켓 1 - 되돌아온 우정 팔찌</t>
  </si>
  <si>
    <t>수상한 이웃집 시노다 7 - 사라진 백여우를 쫓아라!</t>
  </si>
  <si>
    <t>수상한 이웃집 시노다 8 - 여우의 보물을 찾아라!</t>
  </si>
  <si>
    <t>수상한 이웃집 시노다 9 - 비밀 친구가 생겼어요!</t>
  </si>
  <si>
    <t>다잇소 잡화점 - 마음을 이어 주는</t>
  </si>
  <si>
    <t>조물조물 우동냥 2 - 최고의 피자를 찾아라냥!</t>
  </si>
  <si>
    <t>별빛 마을 꾹꾹이 식당 1 : 꼬마 북극 여우 손님</t>
  </si>
  <si>
    <t>나의 첫 번째 미역국</t>
  </si>
  <si>
    <t>브로콜리지만 사랑받고 싶어 : 두 번째 이야기</t>
  </si>
  <si>
    <t>여름 고양이</t>
  </si>
  <si>
    <t>용기가 없을 뿐</t>
  </si>
  <si>
    <t>우리들의 호수</t>
  </si>
  <si>
    <t>나의 특별한 도시락 - 2025 칼데콧 아너상 수상작</t>
  </si>
  <si>
    <t>하트는 왜 하트일까?</t>
  </si>
  <si>
    <t>내 머리 위의 친구, 내 머리 아래의 친구 - 2026 칼데콧 아너상 수상작</t>
  </si>
  <si>
    <t>열린다</t>
  </si>
  <si>
    <t>기적 - 2025 BIB 황금사과상 수상작, 2025 볼로냐 라가치 어메이징 북쉘프 선정작</t>
  </si>
  <si>
    <t>상상 금지! - 2026 볼로냐 국제 아동도서전 라가치상 CrossMedia 스페셜 멘션 수상</t>
  </si>
  <si>
    <t>고양이 노라의 특별한 하루</t>
  </si>
  <si>
    <t>수영장에 토성이 떨어졌다고?</t>
  </si>
  <si>
    <t>우리 아빠는 어부 - 2025 화이트 레이븐스 선정작, 2026 볼로냐 라가치 어메이징 북쉘프 선정작</t>
  </si>
  <si>
    <t>사뮈엘의 일기 - 2026 볼로냐 라가치상 COMICS - Middle Grade 부문 대상 수상작</t>
  </si>
  <si>
    <t>멍멍! - 2026 볼로냐 아동도서전 라가치상 코믹스 스페셜 멘션 수상</t>
  </si>
  <si>
    <t>나 그리고 우리</t>
  </si>
  <si>
    <t>의자 게임 - 비밀 서바이벌</t>
  </si>
  <si>
    <t>설민석의 한국사 대모험 37 - 정조 편 : 수원 화성으로 가는 길</t>
  </si>
  <si>
    <t>흔한남매 세계사 탐험대 1 - 고대 문명의 탄생</t>
  </si>
  <si>
    <t>흔한남매 세계사 탐험대 2 - 페르시아와 그리스 문명</t>
  </si>
  <si>
    <t>흔한남매 세계사 탐험대 3 - 로마 제국</t>
  </si>
  <si>
    <t>흔한남매 세계사 탐험대 5 - 동아시아 문화권의 형성</t>
  </si>
  <si>
    <t>흔한남매 세계사 탐험대 6 - 이슬람 세계</t>
  </si>
  <si>
    <t>만화로 보는 5분 한국사 - 고려부터 근현대까지, 한국사의 결정적 순간들</t>
  </si>
  <si>
    <t>설민석의 세계사 대모험 29 - 네덜란드 편 : 풍차의 나라</t>
  </si>
  <si>
    <t>101 전성기 도감 - 0세부터 100세까지, 모든 나이의 빛나는 순간!</t>
  </si>
  <si>
    <t>진선아이</t>
  </si>
  <si>
    <t>아울북</t>
  </si>
  <si>
    <t>단꿈아이</t>
  </si>
  <si>
    <t>윌북주니어</t>
  </si>
  <si>
    <t>보리</t>
  </si>
  <si>
    <t>책과함께어린이</t>
  </si>
  <si>
    <t>미래엔아이세움</t>
  </si>
  <si>
    <t>가나출판사</t>
  </si>
  <si>
    <t>이아소</t>
  </si>
  <si>
    <t>와이즈만BOOKs(와이즈만북스)</t>
  </si>
  <si>
    <t>마음이음</t>
  </si>
  <si>
    <t>후즈갓마이테일</t>
  </si>
  <si>
    <t>시공주니어</t>
  </si>
  <si>
    <t>길벗어린이</t>
  </si>
  <si>
    <t>신나는원숭이</t>
  </si>
  <si>
    <t>사계절</t>
  </si>
  <si>
    <t>FIKAJUNIOR(피카주니어)</t>
  </si>
  <si>
    <t>가치잇다</t>
  </si>
  <si>
    <t>그림책공작소</t>
  </si>
  <si>
    <t>풀과바람(영교출판)</t>
  </si>
  <si>
    <t>웅진주니어</t>
  </si>
  <si>
    <t>국민서관</t>
  </si>
  <si>
    <t>나무의말</t>
  </si>
  <si>
    <t>올리</t>
  </si>
  <si>
    <t>천개의바람</t>
  </si>
  <si>
    <t>북극곰</t>
  </si>
  <si>
    <t>킨더랜드</t>
  </si>
  <si>
    <t>다산어린이</t>
  </si>
  <si>
    <t>창비교육</t>
  </si>
  <si>
    <t>책읽는곰</t>
  </si>
  <si>
    <t>키다리</t>
  </si>
  <si>
    <t>북멘토(도서출판)</t>
  </si>
  <si>
    <t>주니어RHK(주니어랜덤)</t>
  </si>
  <si>
    <t>오늘책</t>
  </si>
  <si>
    <t>모든요일그림책</t>
  </si>
  <si>
    <t>키즈아이콘(아이코닉스)</t>
  </si>
  <si>
    <t>월천상회</t>
  </si>
  <si>
    <t>섬드레</t>
  </si>
  <si>
    <t>로이북스</t>
  </si>
  <si>
    <t>두마리토끼책</t>
  </si>
  <si>
    <t>쥬쥬베북스</t>
  </si>
  <si>
    <t>비룡소</t>
  </si>
  <si>
    <t>주니어김영사</t>
  </si>
  <si>
    <t>빅피시</t>
  </si>
  <si>
    <t xml:space="preserve">이다 </t>
  </si>
  <si>
    <t xml:space="preserve">권윤덕 </t>
  </si>
  <si>
    <t xml:space="preserve">여서윤 </t>
  </si>
  <si>
    <t xml:space="preserve">김지안 </t>
  </si>
  <si>
    <t xml:space="preserve">소윤경 </t>
  </si>
  <si>
    <t xml:space="preserve">고작 </t>
  </si>
  <si>
    <t xml:space="preserve">이은선 </t>
  </si>
  <si>
    <t xml:space="preserve">염혜원 </t>
  </si>
  <si>
    <t xml:space="preserve">이혜인 </t>
  </si>
  <si>
    <t xml:space="preserve">이수연 </t>
  </si>
  <si>
    <t xml:space="preserve">이지미 </t>
  </si>
  <si>
    <t xml:space="preserve">김태란 </t>
  </si>
  <si>
    <t xml:space="preserve">조아나 에스트렐라 </t>
  </si>
  <si>
    <t xml:space="preserve">강혜숙 </t>
  </si>
  <si>
    <t xml:space="preserve">정상영   , 신응섭 </t>
  </si>
  <si>
    <t xml:space="preserve">조주희   , 우기연 </t>
  </si>
  <si>
    <t xml:space="preserve">장민석   , 익뚜 </t>
  </si>
  <si>
    <t xml:space="preserve">김세실   , 양양 </t>
  </si>
  <si>
    <t xml:space="preserve">홍민정   , 김재희 </t>
  </si>
  <si>
    <t xml:space="preserve">송라음   , 서수인 </t>
  </si>
  <si>
    <t xml:space="preserve">임수경   , 에이리 </t>
  </si>
  <si>
    <t xml:space="preserve">박종진   , 장선환 </t>
  </si>
  <si>
    <t xml:space="preserve">나아   그달 </t>
  </si>
  <si>
    <t xml:space="preserve">박현숙   , 박혜림 </t>
  </si>
  <si>
    <t xml:space="preserve">김오냥   , 고양이와 스프 (원작) , 루체 </t>
  </si>
  <si>
    <t xml:space="preserve">달다름   , 서영 </t>
  </si>
  <si>
    <t xml:space="preserve">이경국   , 이경국과 아이들 </t>
  </si>
  <si>
    <t xml:space="preserve">유소정   , 오삼이 </t>
  </si>
  <si>
    <t xml:space="preserve">설민석  , 조영선  , 재담웹툰랩  , 정승제 </t>
  </si>
  <si>
    <t xml:space="preserve">빨간내복야코 (원작)  , 박종은 (글) , 이영아  , 홍승범 , 샌드박스네트워크 </t>
  </si>
  <si>
    <t xml:space="preserve">흔한남매 (원작)  , 안치현 (글) , 유난희  , 이정모 , 흔한컴퍼니 </t>
  </si>
  <si>
    <t xml:space="preserve">고희정   , 조승연  , 류정민 </t>
  </si>
  <si>
    <t xml:space="preserve">알에스미디어   , 정수영  , 강용철 </t>
  </si>
  <si>
    <t xml:space="preserve">설민석  , 남이담  , 정현희  , 강석화 </t>
  </si>
  <si>
    <t>진서   , 흔한남매 (원작) , 팀키즈  , 곽민수  , 전국역사교사모임 세계사 분과 (기획)</t>
  </si>
  <si>
    <t>진서   , 흔한남매 (원작) , 팀키즈  , 최혜영  , 전국역사교사모임 세계사 분과 (기획)</t>
  </si>
  <si>
    <t>진서   , 흔한남매 (원작) , 팀키즈  , 이성원 , 흔한컴퍼니  , 전국역사교사모임 세계사 분과 (기획)</t>
  </si>
  <si>
    <t>진서   , 흔한남매 (원작) , 팀키즈  , 박현도 , 흔한컴퍼니  , 전국역사교사모임 세계사 분과 (기획)</t>
  </si>
  <si>
    <t xml:space="preserve">유요   , 미정  , 신병주 </t>
  </si>
  <si>
    <t xml:space="preserve">설민석  , 김정욱  , 박성일  , 문지희 </t>
  </si>
  <si>
    <t xml:space="preserve">아게도리도리   , 박재현  , 장홍제 </t>
  </si>
  <si>
    <t xml:space="preserve">샘 흄   , 안젤라 리자 , 다니엘 롱  , 김미선  , 이정모 </t>
  </si>
  <si>
    <t xml:space="preserve">스즈키 노리타케   , 권남희 </t>
  </si>
  <si>
    <t xml:space="preserve">팡추야   , rabbit44  , 김현정  , 손수예 </t>
  </si>
  <si>
    <t xml:space="preserve">캐시 에반스   , 폴랴 플라빈스카야  , 이고은 </t>
  </si>
  <si>
    <t xml:space="preserve">매슈 버제스   , 카티아 친  , 김지은 </t>
  </si>
  <si>
    <t xml:space="preserve">그레구아르 라포르세   , 샤를로트 파랑  , 김경희 </t>
  </si>
  <si>
    <t xml:space="preserve">소피 수이드   , 토마스 요트호브  , 이유진 </t>
  </si>
  <si>
    <t xml:space="preserve">루카 토르톨리니   알레산드라 라차린   , 정림(정한샘) , 하나 </t>
  </si>
  <si>
    <t xml:space="preserve">스므리티 프라사담 홀스   카테리나 마놀레소   , 한성희 </t>
  </si>
  <si>
    <t xml:space="preserve">미카 아처   , 김난령 </t>
  </si>
  <si>
    <t xml:space="preserve">레오나다 카란사   , 에리카 메디나  , 이혜성 </t>
  </si>
  <si>
    <t xml:space="preserve">세르주 블로크   , 최혜진 </t>
  </si>
  <si>
    <t xml:space="preserve">도미야스 요코   , 오바 켄야  , 송지현 </t>
  </si>
  <si>
    <t xml:space="preserve">도미야스 요코   , 오바 겐야  , 송지현 </t>
  </si>
  <si>
    <t xml:space="preserve">스케랏코   , 채다인 </t>
  </si>
  <si>
    <t xml:space="preserve">앤지 강   , 장미란 </t>
  </si>
  <si>
    <t xml:space="preserve">체리 모   , 노은정 </t>
  </si>
  <si>
    <t xml:space="preserve">드류 벡마이어   , 정창훈 </t>
  </si>
  <si>
    <t xml:space="preserve">데일 블랭키나르   , 성현 </t>
  </si>
  <si>
    <t xml:space="preserve">스게 이즈미   , 김숙 </t>
  </si>
  <si>
    <t xml:space="preserve">벤디 베르니치   , 송순섭 </t>
  </si>
  <si>
    <t xml:space="preserve">준다   , 이영미 </t>
  </si>
  <si>
    <t xml:space="preserve">에밀리 트롱슈   , 이재원 </t>
  </si>
  <si>
    <t xml:space="preserve">수전 베르데   , 피터 레이놀즈  , 김준현 </t>
  </si>
  <si>
    <t>신착 도서 목록(어린이)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</si>
</sst>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8" formatCode="0.0%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25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24"/>
      <color theme="1"/>
      <name val="돋움"/>
      <family val="3"/>
      <charset val="129"/>
    </font>
    <font>
      <b/>
      <sz val="12"/>
      <color theme="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8"/>
      </patternFill>
    </fill>
    <fill>
      <patternFill patternType="solid">
        <fgColor theme="7" tint="0.59999389629810485"/>
        <bgColor indexed="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4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double">
        <color indexed="64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 style="double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27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2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2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31" borderId="27" applyNumberFormat="0" applyAlignment="0" applyProtection="0">
      <alignment vertical="center"/>
    </xf>
    <xf numFmtId="0" fontId="21" fillId="0" borderId="32" applyNumberFormat="0" applyFill="0" applyAlignment="0" applyProtection="0">
      <alignment vertical="center"/>
    </xf>
    <xf numFmtId="0" fontId="22" fillId="0" borderId="33" applyNumberFormat="0" applyFill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35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9" fillId="0" borderId="0">
      <alignment vertical="center"/>
    </xf>
  </cellStyleXfs>
  <cellXfs count="62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3" borderId="0" xfId="0" applyFill="1" applyAlignment="1">
      <alignment horizontal="center" vertical="center"/>
    </xf>
    <xf numFmtId="0" fontId="26" fillId="33" borderId="0" xfId="0" applyFont="1" applyFill="1" applyAlignment="1">
      <alignment horizontal="center" vertical="center"/>
    </xf>
    <xf numFmtId="0" fontId="26" fillId="33" borderId="0" xfId="0" applyFont="1" applyFill="1" applyBorder="1" applyAlignment="1">
      <alignment horizontal="center" vertical="center"/>
    </xf>
    <xf numFmtId="0" fontId="26" fillId="33" borderId="0" xfId="0" applyFont="1" applyFill="1">
      <alignment vertical="center"/>
    </xf>
    <xf numFmtId="0" fontId="0" fillId="33" borderId="0" xfId="0" applyFill="1" applyAlignment="1">
      <alignment vertical="center" shrinkToFit="1"/>
    </xf>
    <xf numFmtId="0" fontId="7" fillId="34" borderId="36" xfId="47" applyNumberFormat="1" applyFont="1" applyFill="1" applyBorder="1" applyAlignment="1" applyProtection="1">
      <alignment horizontal="center" vertical="center" shrinkToFit="1"/>
    </xf>
    <xf numFmtId="0" fontId="7" fillId="34" borderId="37" xfId="47" applyNumberFormat="1" applyFont="1" applyFill="1" applyBorder="1" applyAlignment="1" applyProtection="1">
      <alignment horizontal="center" vertical="center" shrinkToFit="1"/>
    </xf>
    <xf numFmtId="0" fontId="7" fillId="34" borderId="38" xfId="47" applyNumberFormat="1" applyFont="1" applyFill="1" applyBorder="1" applyAlignment="1" applyProtection="1">
      <alignment horizontal="center" vertical="center" shrinkToFit="1"/>
    </xf>
    <xf numFmtId="0" fontId="7" fillId="34" borderId="39" xfId="47" applyNumberFormat="1" applyFont="1" applyFill="1" applyBorder="1" applyAlignment="1" applyProtection="1">
      <alignment horizontal="center" vertical="center" shrinkToFit="1"/>
    </xf>
    <xf numFmtId="0" fontId="7" fillId="34" borderId="1" xfId="47" applyNumberFormat="1" applyFont="1" applyFill="1" applyBorder="1" applyAlignment="1" applyProtection="1">
      <alignment horizontal="center" vertical="center" shrinkToFit="1"/>
    </xf>
    <xf numFmtId="0" fontId="7" fillId="34" borderId="2" xfId="47" applyNumberFormat="1" applyFont="1" applyFill="1" applyBorder="1" applyAlignment="1" applyProtection="1">
      <alignment horizontal="center" vertical="center" shrinkToFit="1"/>
    </xf>
    <xf numFmtId="0" fontId="7" fillId="35" borderId="3" xfId="47" applyNumberFormat="1" applyFont="1" applyFill="1" applyBorder="1" applyAlignment="1" applyProtection="1">
      <alignment horizontal="center" vertical="center"/>
    </xf>
    <xf numFmtId="41" fontId="7" fillId="35" borderId="40" xfId="33" applyNumberFormat="1" applyFont="1" applyFill="1" applyBorder="1" applyAlignment="1" applyProtection="1">
      <alignment horizontal="center" vertical="center"/>
    </xf>
    <xf numFmtId="41" fontId="7" fillId="35" borderId="41" xfId="33" applyNumberFormat="1" applyFont="1" applyFill="1" applyBorder="1" applyAlignment="1" applyProtection="1">
      <alignment horizontal="center" vertical="center"/>
    </xf>
    <xf numFmtId="9" fontId="7" fillId="35" borderId="42" xfId="29" applyFont="1" applyFill="1" applyBorder="1" applyAlignment="1" applyProtection="1">
      <alignment horizontal="center" vertical="center"/>
    </xf>
    <xf numFmtId="41" fontId="7" fillId="35" borderId="43" xfId="33" applyNumberFormat="1" applyFont="1" applyFill="1" applyBorder="1" applyAlignment="1" applyProtection="1">
      <alignment horizontal="center" vertical="center"/>
    </xf>
    <xf numFmtId="41" fontId="7" fillId="35" borderId="44" xfId="33" applyNumberFormat="1" applyFont="1" applyFill="1" applyBorder="1" applyAlignment="1" applyProtection="1">
      <alignment horizontal="center" vertical="center"/>
    </xf>
    <xf numFmtId="0" fontId="8" fillId="0" borderId="5" xfId="47" applyNumberFormat="1" applyFont="1" applyFill="1" applyBorder="1" applyAlignment="1" applyProtection="1">
      <alignment horizontal="center" vertical="center"/>
    </xf>
    <xf numFmtId="41" fontId="7" fillId="0" borderId="6" xfId="33" applyNumberFormat="1" applyFont="1" applyFill="1" applyBorder="1" applyAlignment="1" applyProtection="1">
      <alignment horizontal="center" vertical="center"/>
    </xf>
    <xf numFmtId="41" fontId="7" fillId="0" borderId="7" xfId="33" applyNumberFormat="1" applyFont="1" applyFill="1" applyBorder="1" applyAlignment="1" applyProtection="1">
      <alignment horizontal="center" vertical="center"/>
    </xf>
    <xf numFmtId="178" fontId="8" fillId="0" borderId="8" xfId="29" applyNumberFormat="1" applyFont="1" applyFill="1" applyBorder="1" applyAlignment="1" applyProtection="1">
      <alignment horizontal="center" vertical="center"/>
    </xf>
    <xf numFmtId="41" fontId="27" fillId="0" borderId="0" xfId="33" applyNumberFormat="1" applyFont="1" applyFill="1" applyBorder="1" applyAlignment="1">
      <alignment horizontal="center" vertical="center"/>
    </xf>
    <xf numFmtId="0" fontId="8" fillId="0" borderId="11" xfId="47" applyNumberFormat="1" applyFont="1" applyFill="1" applyBorder="1" applyAlignment="1" applyProtection="1">
      <alignment horizontal="center" vertical="center"/>
    </xf>
    <xf numFmtId="41" fontId="27" fillId="0" borderId="9" xfId="33" applyNumberFormat="1" applyFont="1" applyFill="1" applyBorder="1" applyAlignment="1">
      <alignment horizontal="center" vertical="center"/>
    </xf>
    <xf numFmtId="0" fontId="8" fillId="0" borderId="12" xfId="47" applyNumberFormat="1" applyFont="1" applyFill="1" applyBorder="1" applyAlignment="1" applyProtection="1">
      <alignment horizontal="center" vertical="center"/>
    </xf>
    <xf numFmtId="41" fontId="27" fillId="0" borderId="13" xfId="33" applyNumberFormat="1" applyFont="1" applyFill="1" applyBorder="1" applyAlignment="1">
      <alignment horizontal="center" vertical="center"/>
    </xf>
    <xf numFmtId="1" fontId="27" fillId="0" borderId="9" xfId="0" applyNumberFormat="1" applyFont="1" applyFill="1" applyBorder="1" applyAlignment="1">
      <alignment horizontal="right" vertical="center"/>
    </xf>
    <xf numFmtId="0" fontId="32" fillId="36" borderId="47" xfId="0" applyFont="1" applyFill="1" applyBorder="1" applyAlignment="1">
      <alignment horizontal="center" vertical="center"/>
    </xf>
    <xf numFmtId="0" fontId="32" fillId="36" borderId="48" xfId="0" applyFont="1" applyFill="1" applyBorder="1" applyAlignment="1">
      <alignment horizontal="center" vertical="center"/>
    </xf>
    <xf numFmtId="0" fontId="32" fillId="36" borderId="48" xfId="0" applyFont="1" applyFill="1" applyBorder="1" applyAlignment="1">
      <alignment horizontal="center" vertical="center" shrinkToFit="1"/>
    </xf>
    <xf numFmtId="0" fontId="34" fillId="33" borderId="47" xfId="0" applyFont="1" applyFill="1" applyBorder="1" applyAlignment="1">
      <alignment horizontal="center" vertical="center" shrinkToFit="1"/>
    </xf>
    <xf numFmtId="0" fontId="34" fillId="33" borderId="49" xfId="0" applyFont="1" applyFill="1" applyBorder="1" applyAlignment="1">
      <alignment horizontal="center" vertical="center" shrinkToFit="1"/>
    </xf>
    <xf numFmtId="41" fontId="7" fillId="35" borderId="43" xfId="33" applyFont="1" applyFill="1" applyBorder="1" applyAlignment="1" applyProtection="1">
      <alignment horizontal="center" vertical="center"/>
    </xf>
    <xf numFmtId="41" fontId="7" fillId="35" borderId="4" xfId="33" applyFont="1" applyFill="1" applyBorder="1" applyAlignment="1" applyProtection="1">
      <alignment horizontal="center" vertical="center"/>
    </xf>
    <xf numFmtId="41" fontId="27" fillId="0" borderId="9" xfId="34" applyFont="1" applyFill="1" applyBorder="1" applyAlignment="1">
      <alignment horizontal="center" vertical="center"/>
    </xf>
    <xf numFmtId="41" fontId="27" fillId="0" borderId="10" xfId="34" applyFont="1" applyFill="1" applyBorder="1" applyAlignment="1">
      <alignment horizontal="center" vertical="center"/>
    </xf>
    <xf numFmtId="1" fontId="35" fillId="0" borderId="9" xfId="0" applyNumberFormat="1" applyFont="1" applyBorder="1" applyAlignment="1">
      <alignment horizontal="center" vertical="center"/>
    </xf>
    <xf numFmtId="1" fontId="35" fillId="0" borderId="9" xfId="0" applyNumberFormat="1" applyFont="1" applyBorder="1" applyAlignment="1">
      <alignment horizontal="center" vertical="center" shrinkToFit="1"/>
    </xf>
    <xf numFmtId="1" fontId="35" fillId="33" borderId="9" xfId="0" applyNumberFormat="1" applyFont="1" applyFill="1" applyBorder="1" applyAlignment="1">
      <alignment horizontal="center" vertical="center"/>
    </xf>
    <xf numFmtId="1" fontId="35" fillId="33" borderId="9" xfId="0" applyNumberFormat="1" applyFont="1" applyFill="1" applyBorder="1" applyAlignment="1">
      <alignment horizontal="center" vertical="center" shrinkToFit="1"/>
    </xf>
    <xf numFmtId="1" fontId="35" fillId="33" borderId="13" xfId="0" applyNumberFormat="1" applyFont="1" applyFill="1" applyBorder="1" applyAlignment="1">
      <alignment horizontal="center" vertical="center"/>
    </xf>
    <xf numFmtId="1" fontId="35" fillId="33" borderId="13" xfId="0" applyNumberFormat="1" applyFont="1" applyFill="1" applyBorder="1" applyAlignment="1">
      <alignment horizontal="center" vertical="center" shrinkToFit="1"/>
    </xf>
    <xf numFmtId="0" fontId="28" fillId="0" borderId="14" xfId="0" applyFont="1" applyFill="1" applyBorder="1" applyAlignment="1">
      <alignment horizontal="right" vertical="center"/>
    </xf>
    <xf numFmtId="0" fontId="29" fillId="0" borderId="14" xfId="0" applyFont="1" applyFill="1" applyBorder="1" applyAlignment="1">
      <alignment horizontal="right" vertical="center"/>
    </xf>
    <xf numFmtId="0" fontId="6" fillId="33" borderId="15" xfId="46" applyNumberFormat="1" applyFont="1" applyFill="1" applyBorder="1" applyAlignment="1">
      <alignment horizontal="center" vertical="center"/>
    </xf>
    <xf numFmtId="0" fontId="6" fillId="33" borderId="16" xfId="46" applyNumberFormat="1" applyFont="1" applyFill="1" applyBorder="1" applyAlignment="1">
      <alignment horizontal="center" vertical="center"/>
    </xf>
    <xf numFmtId="0" fontId="6" fillId="33" borderId="17" xfId="46" applyNumberFormat="1" applyFont="1" applyFill="1" applyBorder="1" applyAlignment="1">
      <alignment horizontal="center" vertical="center"/>
    </xf>
    <xf numFmtId="0" fontId="30" fillId="33" borderId="18" xfId="46" applyNumberFormat="1" applyFont="1" applyFill="1" applyBorder="1" applyAlignment="1">
      <alignment horizontal="right"/>
    </xf>
    <xf numFmtId="0" fontId="30" fillId="33" borderId="19" xfId="46" applyNumberFormat="1" applyFont="1" applyFill="1" applyBorder="1" applyAlignment="1">
      <alignment horizontal="right"/>
    </xf>
    <xf numFmtId="0" fontId="30" fillId="33" borderId="20" xfId="46" applyNumberFormat="1" applyFont="1" applyFill="1" applyBorder="1" applyAlignment="1">
      <alignment horizontal="right"/>
    </xf>
    <xf numFmtId="0" fontId="7" fillId="34" borderId="21" xfId="47" applyNumberFormat="1" applyFont="1" applyFill="1" applyBorder="1" applyAlignment="1" applyProtection="1">
      <alignment horizontal="center" vertical="center" shrinkToFit="1"/>
    </xf>
    <xf numFmtId="0" fontId="7" fillId="34" borderId="22" xfId="47" applyNumberFormat="1" applyFont="1" applyFill="1" applyBorder="1" applyAlignment="1" applyProtection="1">
      <alignment horizontal="center" vertical="center" shrinkToFit="1"/>
    </xf>
    <xf numFmtId="0" fontId="7" fillId="34" borderId="23" xfId="47" applyNumberFormat="1" applyFont="1" applyFill="1" applyBorder="1" applyAlignment="1" applyProtection="1">
      <alignment horizontal="center" vertical="center" shrinkToFit="1"/>
    </xf>
    <xf numFmtId="0" fontId="7" fillId="34" borderId="24" xfId="47" applyNumberFormat="1" applyFont="1" applyFill="1" applyBorder="1" applyAlignment="1" applyProtection="1">
      <alignment horizontal="center" vertical="center" shrinkToFit="1"/>
    </xf>
    <xf numFmtId="0" fontId="7" fillId="34" borderId="25" xfId="47" applyNumberFormat="1" applyFont="1" applyFill="1" applyBorder="1" applyAlignment="1" applyProtection="1">
      <alignment horizontal="center" vertical="center" shrinkToFit="1"/>
    </xf>
    <xf numFmtId="0" fontId="7" fillId="34" borderId="26" xfId="47" applyNumberFormat="1" applyFont="1" applyFill="1" applyBorder="1" applyAlignment="1" applyProtection="1">
      <alignment horizontal="center" vertical="center" shrinkToFit="1"/>
    </xf>
    <xf numFmtId="0" fontId="33" fillId="37" borderId="47" xfId="0" applyFont="1" applyFill="1" applyBorder="1" applyAlignment="1">
      <alignment horizontal="center" vertical="center" shrinkToFit="1"/>
    </xf>
    <xf numFmtId="0" fontId="33" fillId="37" borderId="48" xfId="0" applyFont="1" applyFill="1" applyBorder="1" applyAlignment="1">
      <alignment horizontal="center" vertical="center" shrinkToFit="1"/>
    </xf>
    <xf numFmtId="0" fontId="31" fillId="0" borderId="45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</cellXfs>
  <cellStyles count="50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백분율" xfId="29" builtinId="5"/>
    <cellStyle name="보통 2" xfId="30"/>
    <cellStyle name="설명 텍스트 2" xfId="31"/>
    <cellStyle name="셀 확인 2" xfId="32"/>
    <cellStyle name="쉼표 [0] 2" xfId="33"/>
    <cellStyle name="쉼표 [0] 2 2" xfId="34"/>
    <cellStyle name="쉼표 [0] 3" xfId="35"/>
    <cellStyle name="연결된 셀 2" xfId="36"/>
    <cellStyle name="요약 2" xfId="37"/>
    <cellStyle name="입력 2" xfId="38"/>
    <cellStyle name="제목 1 2" xfId="39"/>
    <cellStyle name="제목 2 2" xfId="40"/>
    <cellStyle name="제목 3 2" xfId="41"/>
    <cellStyle name="제목 4 2" xfId="42"/>
    <cellStyle name="제목 5" xfId="43"/>
    <cellStyle name="좋음 2" xfId="44"/>
    <cellStyle name="출력 2" xfId="45"/>
    <cellStyle name="표준" xfId="0" builtinId="0"/>
    <cellStyle name="표준 2" xfId="46"/>
    <cellStyle name="표준 2 2" xfId="47"/>
    <cellStyle name="표준 2 2 2" xfId="48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workbookViewId="0">
      <selection activeCell="F8" sqref="F8"/>
    </sheetView>
  </sheetViews>
  <sheetFormatPr defaultRowHeight="16.5"/>
  <cols>
    <col min="1" max="1" width="1.125" customWidth="1"/>
    <col min="2" max="2" width="13.625" customWidth="1"/>
    <col min="3" max="3" width="14.75" customWidth="1"/>
    <col min="4" max="9" width="13.625" customWidth="1"/>
  </cols>
  <sheetData>
    <row r="1" spans="2:9" ht="11.25" customHeight="1" thickBot="1">
      <c r="B1" s="1"/>
      <c r="C1" s="1"/>
      <c r="D1" s="2"/>
      <c r="E1" s="1"/>
      <c r="F1" s="1"/>
      <c r="G1" s="2"/>
      <c r="H1" s="1"/>
      <c r="I1" s="1"/>
    </row>
    <row r="2" spans="2:9" ht="63" customHeight="1" thickBot="1">
      <c r="B2" s="46" t="s">
        <v>10</v>
      </c>
      <c r="C2" s="47"/>
      <c r="D2" s="47"/>
      <c r="E2" s="47"/>
      <c r="F2" s="47"/>
      <c r="G2" s="47"/>
      <c r="H2" s="47"/>
      <c r="I2" s="48"/>
    </row>
    <row r="3" spans="2:9" ht="32.25" customHeight="1" thickBot="1">
      <c r="B3" s="49" t="s">
        <v>11</v>
      </c>
      <c r="C3" s="50"/>
      <c r="D3" s="50"/>
      <c r="E3" s="50"/>
      <c r="F3" s="50"/>
      <c r="G3" s="50"/>
      <c r="H3" s="50"/>
      <c r="I3" s="51"/>
    </row>
    <row r="4" spans="2:9" ht="32.25" customHeight="1">
      <c r="B4" s="52" t="s">
        <v>12</v>
      </c>
      <c r="C4" s="54" t="s">
        <v>13</v>
      </c>
      <c r="D4" s="55"/>
      <c r="E4" s="56"/>
      <c r="F4" s="54" t="s">
        <v>14</v>
      </c>
      <c r="G4" s="56"/>
      <c r="H4" s="54" t="s">
        <v>15</v>
      </c>
      <c r="I4" s="57"/>
    </row>
    <row r="5" spans="2:9" ht="32.25" customHeight="1">
      <c r="B5" s="53"/>
      <c r="C5" s="7" t="s">
        <v>16</v>
      </c>
      <c r="D5" s="8" t="s">
        <v>17</v>
      </c>
      <c r="E5" s="9" t="s">
        <v>18</v>
      </c>
      <c r="F5" s="10" t="s">
        <v>16</v>
      </c>
      <c r="G5" s="11" t="s">
        <v>17</v>
      </c>
      <c r="H5" s="10" t="s">
        <v>16</v>
      </c>
      <c r="I5" s="12" t="s">
        <v>17</v>
      </c>
    </row>
    <row r="6" spans="2:9" ht="32.25" customHeight="1" thickBot="1">
      <c r="B6" s="13" t="s">
        <v>19</v>
      </c>
      <c r="C6" s="14">
        <f t="shared" ref="C6:G6" si="0">SUM(C7:C16)</f>
        <v>10666440</v>
      </c>
      <c r="D6" s="15">
        <f t="shared" si="0"/>
        <v>650</v>
      </c>
      <c r="E6" s="16">
        <f t="shared" si="0"/>
        <v>1</v>
      </c>
      <c r="F6" s="17">
        <f t="shared" si="0"/>
        <v>6868260</v>
      </c>
      <c r="G6" s="18">
        <f t="shared" si="0"/>
        <v>389</v>
      </c>
      <c r="H6" s="34">
        <f t="shared" ref="H6:I6" si="1">SUM(H7:H16)</f>
        <v>3798180</v>
      </c>
      <c r="I6" s="35">
        <f t="shared" si="1"/>
        <v>261</v>
      </c>
    </row>
    <row r="7" spans="2:9" ht="32.25" customHeight="1" thickTop="1">
      <c r="B7" s="19" t="s">
        <v>20</v>
      </c>
      <c r="C7" s="20">
        <f>SUM(F7,H7)</f>
        <v>575370</v>
      </c>
      <c r="D7" s="21">
        <f>SUM(G7,I7)</f>
        <v>34</v>
      </c>
      <c r="E7" s="22">
        <f>D7/D6</f>
        <v>5.2307692307692305E-2</v>
      </c>
      <c r="F7" s="23">
        <v>430560</v>
      </c>
      <c r="G7" s="28">
        <v>23</v>
      </c>
      <c r="H7" s="36">
        <f>56250+43740+33120+11700</f>
        <v>144810</v>
      </c>
      <c r="I7" s="37">
        <v>11</v>
      </c>
    </row>
    <row r="8" spans="2:9" ht="32.25" customHeight="1">
      <c r="B8" s="24" t="s">
        <v>21</v>
      </c>
      <c r="C8" s="20">
        <f t="shared" ref="C8:D14" si="2">SUM(F8,H8)</f>
        <v>754920</v>
      </c>
      <c r="D8" s="21">
        <f>SUM(G8,I8)</f>
        <v>44</v>
      </c>
      <c r="E8" s="22">
        <f>D8/D6</f>
        <v>6.7692307692307691E-2</v>
      </c>
      <c r="F8" s="25">
        <v>680130</v>
      </c>
      <c r="G8" s="28">
        <v>39</v>
      </c>
      <c r="H8" s="36">
        <f>15120+47070+12600</f>
        <v>74790</v>
      </c>
      <c r="I8" s="37">
        <v>5</v>
      </c>
    </row>
    <row r="9" spans="2:9" ht="32.25" customHeight="1">
      <c r="B9" s="24" t="s">
        <v>22</v>
      </c>
      <c r="C9" s="20">
        <f t="shared" si="2"/>
        <v>154260</v>
      </c>
      <c r="D9" s="21">
        <f t="shared" si="2"/>
        <v>10</v>
      </c>
      <c r="E9" s="22">
        <f>D9/D6</f>
        <v>1.5384615384615385E-2</v>
      </c>
      <c r="F9" s="25">
        <v>96930</v>
      </c>
      <c r="G9" s="28">
        <v>6</v>
      </c>
      <c r="H9" s="36">
        <f>27000+15120+15210</f>
        <v>57330</v>
      </c>
      <c r="I9" s="37">
        <v>4</v>
      </c>
    </row>
    <row r="10" spans="2:9" ht="32.25" customHeight="1">
      <c r="B10" s="24" t="s">
        <v>2</v>
      </c>
      <c r="C10" s="20">
        <f t="shared" si="2"/>
        <v>1821510</v>
      </c>
      <c r="D10" s="21">
        <f t="shared" si="2"/>
        <v>99</v>
      </c>
      <c r="E10" s="22">
        <f>D10/D6</f>
        <v>0.15230769230769231</v>
      </c>
      <c r="F10" s="25">
        <v>1646460</v>
      </c>
      <c r="G10" s="28">
        <v>88</v>
      </c>
      <c r="H10" s="36">
        <f>13500+101700+44640+15210</f>
        <v>175050</v>
      </c>
      <c r="I10" s="37">
        <v>11</v>
      </c>
    </row>
    <row r="11" spans="2:9" ht="32.25" customHeight="1">
      <c r="B11" s="24" t="s">
        <v>1</v>
      </c>
      <c r="C11" s="20">
        <f t="shared" si="2"/>
        <v>661680</v>
      </c>
      <c r="D11" s="21">
        <f t="shared" si="2"/>
        <v>39</v>
      </c>
      <c r="E11" s="22">
        <f>D11/D6</f>
        <v>0.06</v>
      </c>
      <c r="F11" s="25">
        <v>269640</v>
      </c>
      <c r="G11" s="28">
        <v>13</v>
      </c>
      <c r="H11" s="36">
        <f>37440+174870+59040+120690</f>
        <v>392040</v>
      </c>
      <c r="I11" s="37">
        <v>26</v>
      </c>
    </row>
    <row r="12" spans="2:9" ht="32.25" customHeight="1">
      <c r="B12" s="24" t="s">
        <v>0</v>
      </c>
      <c r="C12" s="20">
        <f t="shared" si="2"/>
        <v>784260</v>
      </c>
      <c r="D12" s="21">
        <f t="shared" si="2"/>
        <v>44</v>
      </c>
      <c r="E12" s="22">
        <f>D12/D6</f>
        <v>6.7692307692307691E-2</v>
      </c>
      <c r="F12" s="25">
        <v>624420</v>
      </c>
      <c r="G12" s="28">
        <v>33</v>
      </c>
      <c r="H12" s="36">
        <f>14220+70740+74880</f>
        <v>159840</v>
      </c>
      <c r="I12" s="37">
        <v>11</v>
      </c>
    </row>
    <row r="13" spans="2:9" ht="32.25" customHeight="1">
      <c r="B13" s="24" t="s">
        <v>23</v>
      </c>
      <c r="C13" s="20">
        <f t="shared" si="2"/>
        <v>286020</v>
      </c>
      <c r="D13" s="21">
        <f t="shared" si="2"/>
        <v>16</v>
      </c>
      <c r="E13" s="22">
        <f>D13/D6</f>
        <v>2.4615384615384615E-2</v>
      </c>
      <c r="F13" s="25">
        <v>222570</v>
      </c>
      <c r="G13" s="28">
        <v>12</v>
      </c>
      <c r="H13" s="36">
        <f>32130+13500+17820</f>
        <v>63450</v>
      </c>
      <c r="I13" s="37">
        <v>4</v>
      </c>
    </row>
    <row r="14" spans="2:9" ht="32.25" customHeight="1">
      <c r="B14" s="24" t="s">
        <v>24</v>
      </c>
      <c r="C14" s="20">
        <f>SUM(F14,H14)</f>
        <v>234270</v>
      </c>
      <c r="D14" s="21">
        <f t="shared" si="2"/>
        <v>14</v>
      </c>
      <c r="E14" s="22">
        <f>D14/D6</f>
        <v>2.1538461538461538E-2</v>
      </c>
      <c r="F14" s="25">
        <v>137070</v>
      </c>
      <c r="G14" s="28">
        <v>7</v>
      </c>
      <c r="H14" s="36">
        <f>14310+28260+40320+14310</f>
        <v>97200</v>
      </c>
      <c r="I14" s="37">
        <v>7</v>
      </c>
    </row>
    <row r="15" spans="2:9" ht="32.25" customHeight="1">
      <c r="B15" s="24" t="s">
        <v>25</v>
      </c>
      <c r="C15" s="20">
        <f>SUM(F15,H15)</f>
        <v>4987170</v>
      </c>
      <c r="D15" s="21">
        <f>SUM(G15,I15)</f>
        <v>324</v>
      </c>
      <c r="E15" s="22">
        <f>D15/D6</f>
        <v>0.49846153846153846</v>
      </c>
      <c r="F15" s="25">
        <v>2629890</v>
      </c>
      <c r="G15" s="28">
        <v>161</v>
      </c>
      <c r="H15" s="36">
        <f>461610+549450+672390+673830</f>
        <v>2357280</v>
      </c>
      <c r="I15" s="37">
        <v>163</v>
      </c>
    </row>
    <row r="16" spans="2:9" ht="32.25" customHeight="1" thickBot="1">
      <c r="B16" s="26" t="s">
        <v>26</v>
      </c>
      <c r="C16" s="20">
        <f>SUM(F16,H16)</f>
        <v>406980</v>
      </c>
      <c r="D16" s="21">
        <f>SUM(G16,I16)</f>
        <v>26</v>
      </c>
      <c r="E16" s="22">
        <f>D16/D6</f>
        <v>0.04</v>
      </c>
      <c r="F16" s="27">
        <v>130590</v>
      </c>
      <c r="G16" s="28">
        <v>7</v>
      </c>
      <c r="H16" s="36">
        <f>37800+52200+57150+129240</f>
        <v>276390</v>
      </c>
      <c r="I16" s="37">
        <v>19</v>
      </c>
    </row>
    <row r="17" spans="2:9">
      <c r="B17" s="44" t="s">
        <v>29</v>
      </c>
      <c r="C17" s="45"/>
      <c r="D17" s="45"/>
      <c r="E17" s="45"/>
      <c r="F17" s="45"/>
      <c r="G17" s="45"/>
      <c r="H17" s="45"/>
      <c r="I17" s="45"/>
    </row>
  </sheetData>
  <mergeCells count="7">
    <mergeCell ref="B17:I17"/>
    <mergeCell ref="B2:I2"/>
    <mergeCell ref="B3:I3"/>
    <mergeCell ref="B4:B5"/>
    <mergeCell ref="C4:E4"/>
    <mergeCell ref="F4:G4"/>
    <mergeCell ref="H4:I4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3"/>
  <sheetViews>
    <sheetView tabSelected="1" zoomScale="85" zoomScaleNormal="85" zoomScaleSheetLayoutView="100" workbookViewId="0">
      <selection activeCell="C4" sqref="C4"/>
    </sheetView>
  </sheetViews>
  <sheetFormatPr defaultRowHeight="16.5"/>
  <cols>
    <col min="1" max="1" width="5.5" style="2" bestFit="1" customWidth="1"/>
    <col min="2" max="2" width="94.125" style="6" customWidth="1"/>
    <col min="3" max="3" width="47.375" style="2" customWidth="1"/>
    <col min="4" max="4" width="21.375" style="2" customWidth="1"/>
    <col min="5" max="16384" width="9" style="1"/>
  </cols>
  <sheetData>
    <row r="1" spans="1:5" s="5" customFormat="1" ht="82.5" customHeight="1">
      <c r="A1" s="60" t="s">
        <v>209</v>
      </c>
      <c r="B1" s="61"/>
      <c r="C1" s="61"/>
      <c r="D1" s="61"/>
    </row>
    <row r="2" spans="1:5" s="3" customFormat="1" ht="22.5" customHeight="1">
      <c r="A2" s="29" t="s">
        <v>5</v>
      </c>
      <c r="B2" s="31" t="s">
        <v>7</v>
      </c>
      <c r="C2" s="30" t="s">
        <v>8</v>
      </c>
      <c r="D2" s="30" t="s">
        <v>4</v>
      </c>
      <c r="E2" s="4"/>
    </row>
    <row r="3" spans="1:5" s="3" customFormat="1" ht="22.5" customHeight="1">
      <c r="A3" s="58" t="s">
        <v>3</v>
      </c>
      <c r="B3" s="59"/>
      <c r="C3" s="59"/>
      <c r="D3" s="59"/>
    </row>
    <row r="4" spans="1:5" ht="22.5" customHeight="1">
      <c r="A4" s="32">
        <v>1</v>
      </c>
      <c r="B4" s="38" t="s">
        <v>30</v>
      </c>
      <c r="C4" s="39" t="s">
        <v>158</v>
      </c>
      <c r="D4" s="38" t="s">
        <v>100</v>
      </c>
    </row>
    <row r="5" spans="1:5" ht="22.5" customHeight="1">
      <c r="A5" s="32">
        <v>2</v>
      </c>
      <c r="B5" s="38" t="s">
        <v>31</v>
      </c>
      <c r="C5" s="39" t="s">
        <v>159</v>
      </c>
      <c r="D5" s="38" t="s">
        <v>101</v>
      </c>
    </row>
    <row r="6" spans="1:5" ht="22.5" customHeight="1">
      <c r="A6" s="32">
        <v>3</v>
      </c>
      <c r="B6" s="40" t="s">
        <v>32</v>
      </c>
      <c r="C6" s="41" t="s">
        <v>172</v>
      </c>
      <c r="D6" s="40" t="s">
        <v>102</v>
      </c>
    </row>
    <row r="7" spans="1:5" ht="22.5" customHeight="1">
      <c r="A7" s="32">
        <v>4</v>
      </c>
      <c r="B7" s="40" t="s">
        <v>33</v>
      </c>
      <c r="C7" s="41" t="s">
        <v>173</v>
      </c>
      <c r="D7" s="40" t="s">
        <v>9</v>
      </c>
    </row>
    <row r="8" spans="1:5" ht="22.5" customHeight="1">
      <c r="A8" s="32">
        <v>5</v>
      </c>
      <c r="B8" s="40" t="s">
        <v>34</v>
      </c>
      <c r="C8" s="41" t="s">
        <v>173</v>
      </c>
      <c r="D8" s="40" t="s">
        <v>9</v>
      </c>
    </row>
    <row r="9" spans="1:5" ht="22.5" customHeight="1">
      <c r="A9" s="32">
        <v>6</v>
      </c>
      <c r="B9" s="40" t="s">
        <v>35</v>
      </c>
      <c r="C9" s="41" t="s">
        <v>184</v>
      </c>
      <c r="D9" s="40" t="s">
        <v>103</v>
      </c>
    </row>
    <row r="10" spans="1:5" ht="22.5" customHeight="1">
      <c r="A10" s="32">
        <v>7</v>
      </c>
      <c r="B10" s="40" t="s">
        <v>36</v>
      </c>
      <c r="C10" s="41" t="s">
        <v>144</v>
      </c>
      <c r="D10" s="40" t="s">
        <v>104</v>
      </c>
    </row>
    <row r="11" spans="1:5" ht="22.5" customHeight="1">
      <c r="A11" s="32">
        <v>8</v>
      </c>
      <c r="B11" s="40" t="s">
        <v>37</v>
      </c>
      <c r="C11" s="41" t="s">
        <v>185</v>
      </c>
      <c r="D11" s="40" t="s">
        <v>105</v>
      </c>
    </row>
    <row r="12" spans="1:5" ht="22.5" customHeight="1">
      <c r="A12" s="32">
        <v>9</v>
      </c>
      <c r="B12" s="40" t="s">
        <v>38</v>
      </c>
      <c r="C12" s="41" t="s">
        <v>174</v>
      </c>
      <c r="D12" s="40" t="s">
        <v>106</v>
      </c>
    </row>
    <row r="13" spans="1:5" ht="22.5" customHeight="1">
      <c r="A13" s="32">
        <v>10</v>
      </c>
      <c r="B13" s="40" t="s">
        <v>39</v>
      </c>
      <c r="C13" s="41" t="s">
        <v>175</v>
      </c>
      <c r="D13" s="40" t="s">
        <v>107</v>
      </c>
    </row>
    <row r="14" spans="1:5" ht="22.5" customHeight="1">
      <c r="A14" s="32">
        <v>11</v>
      </c>
      <c r="B14" s="40" t="s">
        <v>40</v>
      </c>
      <c r="C14" s="41" t="s">
        <v>186</v>
      </c>
      <c r="D14" s="40" t="s">
        <v>108</v>
      </c>
    </row>
    <row r="15" spans="1:5" ht="22.5" customHeight="1">
      <c r="A15" s="32">
        <v>12</v>
      </c>
      <c r="B15" s="40" t="s">
        <v>41</v>
      </c>
      <c r="C15" s="41" t="s">
        <v>186</v>
      </c>
      <c r="D15" s="40" t="s">
        <v>108</v>
      </c>
    </row>
    <row r="16" spans="1:5" ht="22.5" customHeight="1">
      <c r="A16" s="32">
        <v>13</v>
      </c>
      <c r="B16" s="40" t="s">
        <v>42</v>
      </c>
      <c r="C16" s="41" t="s">
        <v>187</v>
      </c>
      <c r="D16" s="40" t="s">
        <v>109</v>
      </c>
    </row>
    <row r="17" spans="1:4" ht="22.5" customHeight="1">
      <c r="A17" s="32">
        <v>14</v>
      </c>
      <c r="B17" s="40" t="s">
        <v>43</v>
      </c>
      <c r="C17" s="41" t="s">
        <v>188</v>
      </c>
      <c r="D17" s="40" t="s">
        <v>110</v>
      </c>
    </row>
    <row r="18" spans="1:4" ht="22.5" customHeight="1">
      <c r="A18" s="32">
        <v>15</v>
      </c>
      <c r="B18" s="40" t="s">
        <v>44</v>
      </c>
      <c r="C18" s="41" t="s">
        <v>160</v>
      </c>
      <c r="D18" s="40" t="s">
        <v>111</v>
      </c>
    </row>
    <row r="19" spans="1:4" ht="22.5" customHeight="1">
      <c r="A19" s="32">
        <v>16</v>
      </c>
      <c r="B19" s="40" t="s">
        <v>45</v>
      </c>
      <c r="C19" s="41" t="s">
        <v>176</v>
      </c>
      <c r="D19" s="40" t="s">
        <v>101</v>
      </c>
    </row>
    <row r="20" spans="1:4" ht="22.5" customHeight="1">
      <c r="A20" s="32">
        <v>17</v>
      </c>
      <c r="B20" s="40" t="s">
        <v>46</v>
      </c>
      <c r="C20" s="41" t="s">
        <v>161</v>
      </c>
      <c r="D20" s="40" t="s">
        <v>112</v>
      </c>
    </row>
    <row r="21" spans="1:4" ht="22.5" customHeight="1">
      <c r="A21" s="32">
        <v>18</v>
      </c>
      <c r="B21" s="40" t="s">
        <v>47</v>
      </c>
      <c r="C21" s="41" t="s">
        <v>145</v>
      </c>
      <c r="D21" s="40" t="s">
        <v>113</v>
      </c>
    </row>
    <row r="22" spans="1:4" ht="22.5" customHeight="1">
      <c r="A22" s="32">
        <v>19</v>
      </c>
      <c r="B22" s="40" t="s">
        <v>48</v>
      </c>
      <c r="C22" s="41" t="s">
        <v>189</v>
      </c>
      <c r="D22" s="40" t="s">
        <v>114</v>
      </c>
    </row>
    <row r="23" spans="1:4" ht="22.5" customHeight="1">
      <c r="A23" s="32">
        <v>20</v>
      </c>
      <c r="B23" s="40" t="s">
        <v>49</v>
      </c>
      <c r="C23" s="41" t="s">
        <v>145</v>
      </c>
      <c r="D23" s="40" t="s">
        <v>113</v>
      </c>
    </row>
    <row r="24" spans="1:4" ht="22.5" customHeight="1">
      <c r="A24" s="32">
        <v>21</v>
      </c>
      <c r="B24" s="40" t="s">
        <v>50</v>
      </c>
      <c r="C24" s="41" t="s">
        <v>146</v>
      </c>
      <c r="D24" s="40" t="s">
        <v>115</v>
      </c>
    </row>
    <row r="25" spans="1:4" ht="22.5" customHeight="1">
      <c r="A25" s="32">
        <v>22</v>
      </c>
      <c r="B25" s="40" t="s">
        <v>51</v>
      </c>
      <c r="C25" s="41" t="s">
        <v>162</v>
      </c>
      <c r="D25" s="40" t="s">
        <v>28</v>
      </c>
    </row>
    <row r="26" spans="1:4" ht="22.5" customHeight="1">
      <c r="A26" s="32">
        <v>23</v>
      </c>
      <c r="B26" s="40" t="s">
        <v>52</v>
      </c>
      <c r="C26" s="41" t="s">
        <v>163</v>
      </c>
      <c r="D26" s="40" t="s">
        <v>28</v>
      </c>
    </row>
    <row r="27" spans="1:4" ht="22.5" customHeight="1">
      <c r="A27" s="32">
        <v>24</v>
      </c>
      <c r="B27" s="40" t="s">
        <v>53</v>
      </c>
      <c r="C27" s="41" t="s">
        <v>147</v>
      </c>
      <c r="D27" s="40" t="s">
        <v>28</v>
      </c>
    </row>
    <row r="28" spans="1:4" ht="22.5" customHeight="1">
      <c r="A28" s="32">
        <v>25</v>
      </c>
      <c r="B28" s="40" t="s">
        <v>54</v>
      </c>
      <c r="C28" s="41" t="s">
        <v>190</v>
      </c>
      <c r="D28" s="40" t="s">
        <v>116</v>
      </c>
    </row>
    <row r="29" spans="1:4" ht="22.5" customHeight="1">
      <c r="A29" s="32">
        <v>26</v>
      </c>
      <c r="B29" s="40" t="s">
        <v>55</v>
      </c>
      <c r="C29" s="41" t="s">
        <v>191</v>
      </c>
      <c r="D29" s="40" t="s">
        <v>117</v>
      </c>
    </row>
    <row r="30" spans="1:4" ht="22.5" customHeight="1">
      <c r="A30" s="32">
        <v>27</v>
      </c>
      <c r="B30" s="40" t="s">
        <v>56</v>
      </c>
      <c r="C30" s="41" t="s">
        <v>192</v>
      </c>
      <c r="D30" s="40" t="s">
        <v>118</v>
      </c>
    </row>
    <row r="31" spans="1:4" ht="22.5" customHeight="1">
      <c r="A31" s="32">
        <v>28</v>
      </c>
      <c r="B31" s="40" t="s">
        <v>57</v>
      </c>
      <c r="C31" s="41" t="s">
        <v>193</v>
      </c>
      <c r="D31" s="40" t="s">
        <v>119</v>
      </c>
    </row>
    <row r="32" spans="1:4" ht="22.5" customHeight="1">
      <c r="A32" s="32">
        <v>29</v>
      </c>
      <c r="B32" s="40" t="s">
        <v>58</v>
      </c>
      <c r="C32" s="41" t="s">
        <v>148</v>
      </c>
      <c r="D32" s="40" t="s">
        <v>120</v>
      </c>
    </row>
    <row r="33" spans="1:4" ht="22.5" customHeight="1">
      <c r="A33" s="32">
        <v>30</v>
      </c>
      <c r="B33" s="40" t="s">
        <v>59</v>
      </c>
      <c r="C33" s="41" t="s">
        <v>164</v>
      </c>
      <c r="D33" s="40" t="s">
        <v>121</v>
      </c>
    </row>
    <row r="34" spans="1:4" ht="22.5" customHeight="1">
      <c r="A34" s="32">
        <v>31</v>
      </c>
      <c r="B34" s="40" t="s">
        <v>60</v>
      </c>
      <c r="C34" s="41" t="s">
        <v>194</v>
      </c>
      <c r="D34" s="40" t="s">
        <v>122</v>
      </c>
    </row>
    <row r="35" spans="1:4" ht="22.5" customHeight="1">
      <c r="A35" s="32">
        <v>32</v>
      </c>
      <c r="B35" s="40" t="s">
        <v>61</v>
      </c>
      <c r="C35" s="41" t="s">
        <v>195</v>
      </c>
      <c r="D35" s="40" t="s">
        <v>27</v>
      </c>
    </row>
    <row r="36" spans="1:4" ht="22.5" customHeight="1">
      <c r="A36" s="32">
        <v>33</v>
      </c>
      <c r="B36" s="40" t="s">
        <v>62</v>
      </c>
      <c r="C36" s="41" t="s">
        <v>196</v>
      </c>
      <c r="D36" s="40" t="s">
        <v>123</v>
      </c>
    </row>
    <row r="37" spans="1:4" ht="22.5" customHeight="1">
      <c r="A37" s="32">
        <v>34</v>
      </c>
      <c r="B37" s="40" t="s">
        <v>63</v>
      </c>
      <c r="C37" s="41" t="s">
        <v>165</v>
      </c>
      <c r="D37" s="40" t="s">
        <v>124</v>
      </c>
    </row>
    <row r="38" spans="1:4" ht="22.5" customHeight="1">
      <c r="A38" s="32">
        <v>35</v>
      </c>
      <c r="B38" s="40" t="s">
        <v>64</v>
      </c>
      <c r="C38" s="41" t="s">
        <v>149</v>
      </c>
      <c r="D38" s="40" t="s">
        <v>125</v>
      </c>
    </row>
    <row r="39" spans="1:4" ht="22.5" customHeight="1">
      <c r="A39" s="32">
        <v>36</v>
      </c>
      <c r="B39" s="40" t="s">
        <v>65</v>
      </c>
      <c r="C39" s="41" t="s">
        <v>150</v>
      </c>
      <c r="D39" s="40" t="s">
        <v>125</v>
      </c>
    </row>
    <row r="40" spans="1:4" ht="22.5" customHeight="1">
      <c r="A40" s="32">
        <v>37</v>
      </c>
      <c r="B40" s="40" t="s">
        <v>66</v>
      </c>
      <c r="C40" s="41" t="s">
        <v>166</v>
      </c>
      <c r="D40" s="40" t="s">
        <v>126</v>
      </c>
    </row>
    <row r="41" spans="1:4" ht="22.5" customHeight="1">
      <c r="A41" s="32">
        <v>38</v>
      </c>
      <c r="B41" s="40" t="s">
        <v>67</v>
      </c>
      <c r="C41" s="41" t="s">
        <v>197</v>
      </c>
      <c r="D41" s="40" t="s">
        <v>127</v>
      </c>
    </row>
    <row r="42" spans="1:4" ht="22.5" customHeight="1">
      <c r="A42" s="32">
        <v>39</v>
      </c>
      <c r="B42" s="40" t="s">
        <v>68</v>
      </c>
      <c r="C42" s="41" t="s">
        <v>198</v>
      </c>
      <c r="D42" s="40" t="s">
        <v>127</v>
      </c>
    </row>
    <row r="43" spans="1:4" ht="22.5" customHeight="1">
      <c r="A43" s="32">
        <v>40</v>
      </c>
      <c r="B43" s="40" t="s">
        <v>69</v>
      </c>
      <c r="C43" s="41" t="s">
        <v>198</v>
      </c>
      <c r="D43" s="40" t="s">
        <v>127</v>
      </c>
    </row>
    <row r="44" spans="1:4" ht="22.5" customHeight="1">
      <c r="A44" s="32">
        <v>41</v>
      </c>
      <c r="B44" s="40" t="s">
        <v>70</v>
      </c>
      <c r="C44" s="41" t="s">
        <v>167</v>
      </c>
      <c r="D44" s="40" t="s">
        <v>128</v>
      </c>
    </row>
    <row r="45" spans="1:4" ht="22.5" customHeight="1">
      <c r="A45" s="32">
        <v>42</v>
      </c>
      <c r="B45" s="40" t="s">
        <v>71</v>
      </c>
      <c r="C45" s="41" t="s">
        <v>199</v>
      </c>
      <c r="D45" s="40" t="s">
        <v>129</v>
      </c>
    </row>
    <row r="46" spans="1:4" ht="22.5" customHeight="1">
      <c r="A46" s="32">
        <v>43</v>
      </c>
      <c r="B46" s="40" t="s">
        <v>72</v>
      </c>
      <c r="C46" s="41" t="s">
        <v>168</v>
      </c>
      <c r="D46" s="40" t="s">
        <v>127</v>
      </c>
    </row>
    <row r="47" spans="1:4" ht="22.5" customHeight="1">
      <c r="A47" s="32">
        <v>44</v>
      </c>
      <c r="B47" s="40" t="s">
        <v>73</v>
      </c>
      <c r="C47" s="41" t="s">
        <v>151</v>
      </c>
      <c r="D47" s="40" t="s">
        <v>120</v>
      </c>
    </row>
    <row r="48" spans="1:4" ht="22.5" customHeight="1">
      <c r="A48" s="32">
        <v>45</v>
      </c>
      <c r="B48" s="40" t="s">
        <v>74</v>
      </c>
      <c r="C48" s="41" t="s">
        <v>169</v>
      </c>
      <c r="D48" s="40" t="s">
        <v>130</v>
      </c>
    </row>
    <row r="49" spans="1:4" ht="22.5" customHeight="1">
      <c r="A49" s="32">
        <v>46</v>
      </c>
      <c r="B49" s="40" t="s">
        <v>75</v>
      </c>
      <c r="C49" s="41" t="s">
        <v>152</v>
      </c>
      <c r="D49" s="40" t="s">
        <v>131</v>
      </c>
    </row>
    <row r="50" spans="1:4" ht="22.5" customHeight="1">
      <c r="A50" s="32">
        <v>47</v>
      </c>
      <c r="B50" s="40" t="s">
        <v>76</v>
      </c>
      <c r="C50" s="41" t="s">
        <v>153</v>
      </c>
      <c r="D50" s="40" t="s">
        <v>113</v>
      </c>
    </row>
    <row r="51" spans="1:4" ht="22.5" customHeight="1">
      <c r="A51" s="32">
        <v>48</v>
      </c>
      <c r="B51" s="40" t="s">
        <v>77</v>
      </c>
      <c r="C51" s="41" t="s">
        <v>200</v>
      </c>
      <c r="D51" s="40" t="s">
        <v>132</v>
      </c>
    </row>
    <row r="52" spans="1:4" ht="22.5" customHeight="1">
      <c r="A52" s="32">
        <v>49</v>
      </c>
      <c r="B52" s="40" t="s">
        <v>78</v>
      </c>
      <c r="C52" s="41" t="s">
        <v>201</v>
      </c>
      <c r="D52" s="40" t="s">
        <v>133</v>
      </c>
    </row>
    <row r="53" spans="1:4" ht="22.5" customHeight="1">
      <c r="A53" s="32">
        <v>50</v>
      </c>
      <c r="B53" s="40" t="s">
        <v>79</v>
      </c>
      <c r="C53" s="41" t="s">
        <v>154</v>
      </c>
      <c r="D53" s="40" t="s">
        <v>134</v>
      </c>
    </row>
    <row r="54" spans="1:4" ht="22.5" customHeight="1">
      <c r="A54" s="32">
        <v>51</v>
      </c>
      <c r="B54" s="40" t="s">
        <v>80</v>
      </c>
      <c r="C54" s="41" t="s">
        <v>202</v>
      </c>
      <c r="D54" s="40" t="s">
        <v>135</v>
      </c>
    </row>
    <row r="55" spans="1:4" ht="22.5" customHeight="1">
      <c r="A55" s="32">
        <v>52</v>
      </c>
      <c r="B55" s="40" t="s">
        <v>81</v>
      </c>
      <c r="C55" s="41" t="s">
        <v>155</v>
      </c>
      <c r="D55" s="40" t="s">
        <v>136</v>
      </c>
    </row>
    <row r="56" spans="1:4" ht="22.5" customHeight="1">
      <c r="A56" s="32">
        <v>53</v>
      </c>
      <c r="B56" s="40" t="s">
        <v>82</v>
      </c>
      <c r="C56" s="41" t="s">
        <v>203</v>
      </c>
      <c r="D56" s="40" t="s">
        <v>137</v>
      </c>
    </row>
    <row r="57" spans="1:4" ht="22.5" customHeight="1">
      <c r="A57" s="32">
        <v>54</v>
      </c>
      <c r="B57" s="40" t="s">
        <v>83</v>
      </c>
      <c r="C57" s="41" t="s">
        <v>170</v>
      </c>
      <c r="D57" s="40" t="s">
        <v>138</v>
      </c>
    </row>
    <row r="58" spans="1:4" ht="22.5" customHeight="1">
      <c r="A58" s="32">
        <v>55</v>
      </c>
      <c r="B58" s="40" t="s">
        <v>84</v>
      </c>
      <c r="C58" s="41" t="s">
        <v>204</v>
      </c>
      <c r="D58" s="40" t="s">
        <v>121</v>
      </c>
    </row>
    <row r="59" spans="1:4" ht="22.5" customHeight="1">
      <c r="A59" s="32">
        <v>56</v>
      </c>
      <c r="B59" s="40" t="s">
        <v>85</v>
      </c>
      <c r="C59" s="41" t="s">
        <v>205</v>
      </c>
      <c r="D59" s="40" t="s">
        <v>139</v>
      </c>
    </row>
    <row r="60" spans="1:4" ht="22.5" customHeight="1">
      <c r="A60" s="32">
        <v>57</v>
      </c>
      <c r="B60" s="40" t="s">
        <v>86</v>
      </c>
      <c r="C60" s="41" t="s">
        <v>206</v>
      </c>
      <c r="D60" s="40" t="s">
        <v>137</v>
      </c>
    </row>
    <row r="61" spans="1:4" ht="22.5" customHeight="1">
      <c r="A61" s="32">
        <v>58</v>
      </c>
      <c r="B61" s="40" t="s">
        <v>87</v>
      </c>
      <c r="C61" s="41" t="s">
        <v>207</v>
      </c>
      <c r="D61" s="40" t="s">
        <v>113</v>
      </c>
    </row>
    <row r="62" spans="1:4" ht="22.5" customHeight="1">
      <c r="A62" s="32">
        <v>59</v>
      </c>
      <c r="B62" s="40" t="s">
        <v>88</v>
      </c>
      <c r="C62" s="41" t="s">
        <v>156</v>
      </c>
      <c r="D62" s="40" t="s">
        <v>140</v>
      </c>
    </row>
    <row r="63" spans="1:4" ht="22.5" customHeight="1">
      <c r="A63" s="32">
        <v>60</v>
      </c>
      <c r="B63" s="40" t="s">
        <v>89</v>
      </c>
      <c r="C63" s="41" t="s">
        <v>208</v>
      </c>
      <c r="D63" s="40" t="s">
        <v>6</v>
      </c>
    </row>
    <row r="64" spans="1:4" ht="22.5" customHeight="1">
      <c r="A64" s="32">
        <v>61</v>
      </c>
      <c r="B64" s="40" t="s">
        <v>90</v>
      </c>
      <c r="C64" s="41" t="s">
        <v>171</v>
      </c>
      <c r="D64" s="40" t="s">
        <v>141</v>
      </c>
    </row>
    <row r="65" spans="1:4" ht="22.5" customHeight="1">
      <c r="A65" s="32">
        <v>62</v>
      </c>
      <c r="B65" s="40" t="s">
        <v>91</v>
      </c>
      <c r="C65" s="41" t="s">
        <v>177</v>
      </c>
      <c r="D65" s="40" t="s">
        <v>102</v>
      </c>
    </row>
    <row r="66" spans="1:4" ht="22.5" customHeight="1">
      <c r="A66" s="32">
        <v>63</v>
      </c>
      <c r="B66" s="40" t="s">
        <v>92</v>
      </c>
      <c r="C66" s="41" t="s">
        <v>178</v>
      </c>
      <c r="D66" s="40" t="s">
        <v>142</v>
      </c>
    </row>
    <row r="67" spans="1:4" ht="22.5" customHeight="1">
      <c r="A67" s="32">
        <v>64</v>
      </c>
      <c r="B67" s="40" t="s">
        <v>93</v>
      </c>
      <c r="C67" s="41" t="s">
        <v>179</v>
      </c>
      <c r="D67" s="40" t="s">
        <v>142</v>
      </c>
    </row>
    <row r="68" spans="1:4" ht="22.5" customHeight="1">
      <c r="A68" s="32">
        <v>65</v>
      </c>
      <c r="B68" s="40" t="s">
        <v>94</v>
      </c>
      <c r="C68" s="41" t="s">
        <v>179</v>
      </c>
      <c r="D68" s="40" t="s">
        <v>142</v>
      </c>
    </row>
    <row r="69" spans="1:4" ht="22.5" customHeight="1">
      <c r="A69" s="32">
        <v>66</v>
      </c>
      <c r="B69" s="40" t="s">
        <v>95</v>
      </c>
      <c r="C69" s="41" t="s">
        <v>180</v>
      </c>
      <c r="D69" s="40" t="s">
        <v>142</v>
      </c>
    </row>
    <row r="70" spans="1:4" ht="22.5" customHeight="1">
      <c r="A70" s="32">
        <v>67</v>
      </c>
      <c r="B70" s="40" t="s">
        <v>96</v>
      </c>
      <c r="C70" s="41" t="s">
        <v>181</v>
      </c>
      <c r="D70" s="40" t="s">
        <v>142</v>
      </c>
    </row>
    <row r="71" spans="1:4" ht="22.5" customHeight="1">
      <c r="A71" s="32">
        <v>68</v>
      </c>
      <c r="B71" s="40" t="s">
        <v>97</v>
      </c>
      <c r="C71" s="41" t="s">
        <v>182</v>
      </c>
      <c r="D71" s="40" t="s">
        <v>143</v>
      </c>
    </row>
    <row r="72" spans="1:4" ht="22.5" customHeight="1">
      <c r="A72" s="32">
        <v>69</v>
      </c>
      <c r="B72" s="40" t="s">
        <v>98</v>
      </c>
      <c r="C72" s="41" t="s">
        <v>183</v>
      </c>
      <c r="D72" s="40" t="s">
        <v>102</v>
      </c>
    </row>
    <row r="73" spans="1:4" ht="22.5" customHeight="1" thickBot="1">
      <c r="A73" s="33">
        <v>70</v>
      </c>
      <c r="B73" s="42" t="s">
        <v>99</v>
      </c>
      <c r="C73" s="43" t="s">
        <v>157</v>
      </c>
      <c r="D73" s="42" t="s">
        <v>111</v>
      </c>
    </row>
  </sheetData>
  <mergeCells count="2">
    <mergeCell ref="A3:D3"/>
    <mergeCell ref="A1:D1"/>
  </mergeCells>
  <phoneticPr fontId="1" type="noConversion"/>
  <pageMargins left="0.7" right="0.7" top="0.75" bottom="0.75" header="0.3" footer="0.3"/>
  <pageSetup paperSize="9" scale="3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총괄표</vt:lpstr>
      <vt:lpstr>어린이도서(4차)</vt:lpstr>
      <vt:lpstr>'어린이도서(4차)'!Print_Area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2024-12-15T01:30:11Z</cp:lastPrinted>
  <dcterms:created xsi:type="dcterms:W3CDTF">2022-04-29T04:49:14Z</dcterms:created>
  <dcterms:modified xsi:type="dcterms:W3CDTF">2026-08-19T01:07:43Z</dcterms:modified>
</cp:coreProperties>
</file>